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tabRatio="583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'Лист1'!$A$1:$E$42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<sst xmlns="http://schemas.openxmlformats.org/spreadsheetml/2006/main" count="93" uniqueCount="84">
  <si>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</si>
  <si>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</si>
  <si>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</si>
  <si>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</si>
  <si>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</si>
  <si>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</si>
  <si>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</si>
  <si>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>НАЛОГОВЫЕ И НЕНАЛОГОВЫЕ 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</si>
  <si>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</si>
  <si>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</si>
  <si>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</si>
  <si>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</si>
  <si>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</si>
  <si>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</si>
  <si>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</si>
  <si>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</si>
  <si>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</si>
  <si>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</si>
  <si>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</si>
  <si>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</si>
  <si>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ГОСУДАРСТВЕННАЯ ПОШЛИНА</t>
  </si>
  <si>
    <t>НЕНАЛОГОВЫЕ ДОХОДЫ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</si>
  <si>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</si>
  <si>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</si>
  <si>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</si>
  <si>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Дотации бюджетам  сельских поселени на выравнивание бюджетной обеспеченности</t>
  </si>
  <si>
    <t>Субвенции бюджетам субъектов Российской Федерации и муниципальным образованиям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</si>
  <si>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</si>
  <si>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</si>
  <si>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Руководитель финансово-экономического отдела</t>
  </si>
  <si>
    <t>Г.Тхайцухов</t>
  </si>
  <si>
    <t>А.Хаджимова</t>
  </si>
  <si>
    <t>Доходы от оказания платных услуг (работ) и компенсации затрат государства</t>
  </si>
  <si>
    <t>Доходы, поступающие  в порядке возмещения расходов, понесенных в связи с эксплуатацией имущества сельских поселений</t>
  </si>
  <si>
    <t>Налог на имущество физических лиц взимаемый по ставкам расположенным в границах сельских поселений</t>
  </si>
  <si>
    <t>101 00000 00 0000 000</t>
  </si>
  <si>
    <t>101 02000 00 0000 110</t>
  </si>
  <si>
    <t>103 00000 00 0000 000</t>
  </si>
  <si>
    <t>103 02231 01 0000 110</t>
  </si>
  <si>
    <t>103 02241 01 0000 110</t>
  </si>
  <si>
    <t>103 02251 01 0000 110</t>
  </si>
  <si>
    <t>103 02261 01 0000 110</t>
  </si>
  <si>
    <t>105 00000 00 0000 000</t>
  </si>
  <si>
    <t>105 03000 01 0000 110</t>
  </si>
  <si>
    <t xml:space="preserve">106 00000 00 0000 000 </t>
  </si>
  <si>
    <t>106 01030 10 0000 110</t>
  </si>
  <si>
    <t>106 06000 10 0000 110</t>
  </si>
  <si>
    <t>108 00000 00 0000 000</t>
  </si>
  <si>
    <t>108 04210 01 0000 110</t>
  </si>
  <si>
    <t>113 00000 00 0000 000</t>
  </si>
  <si>
    <t>Государственная пошлина за совершение нотариальных действий должностными лицами органов местного самоуправления</t>
  </si>
  <si>
    <t>А.В. Бойко.</t>
  </si>
  <si>
    <t xml:space="preserve">100 00000 00 0000 000 </t>
  </si>
  <si>
    <t>113 02065 10 0000 130</t>
  </si>
  <si>
    <t>200 00000 00 0000 000</t>
  </si>
  <si>
    <t>202 00000 00 0000 000</t>
  </si>
  <si>
    <t>202 10000 00 0000 150</t>
  </si>
  <si>
    <t>202 15001 10 0000 150</t>
  </si>
  <si>
    <t>202 30000 00 0000 150</t>
  </si>
  <si>
    <t>202 35118 10 0000 150</t>
  </si>
  <si>
    <t>Субсидии бюджетам субъектов Российской Федерации и муниципальным образованиям</t>
  </si>
  <si>
    <t>202 30024 10 0000 150</t>
  </si>
  <si>
    <t>202 25555 10 0000 150</t>
  </si>
  <si>
    <t>Субсидии бюджетам сельских поселений на реализацию программ формирования современной городской среды</t>
  </si>
  <si>
    <t>202 20000 00 0000 150</t>
  </si>
  <si>
    <t>Субвенции бюджетам сельских поселений на выполнение передаваемых полномочий субъектов Российской Федерации</t>
  </si>
  <si>
    <t>Поступление  доходов в  бюджет  муниципального  образования  "Дондуковское сельское поселение"  на 2022 год</t>
  </si>
  <si>
    <t>Штрафы, санкции, возмещение ущерба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</si>
  <si>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</si>
  <si>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</si>
  <si>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Сумма изменений</t>
  </si>
  <si>
    <t>Сумма с изменениями</t>
  </si>
  <si>
    <t>116 00000 00 0000 000</t>
  </si>
  <si>
    <t xml:space="preserve">117 00000 00 0000 000 </t>
  </si>
  <si>
    <t>ПРОЧИЕ НЕНАЛОГОВЫЕ ДОХОДЫ</t>
  </si>
  <si>
    <t>117 15030 10 0000 150</t>
  </si>
  <si>
    <t>Инициативные платежи, зачисляемые в бюджеты сельских поселений</t>
  </si>
  <si>
    <t>202 29999 10 0000 150</t>
  </si>
  <si>
    <t>Прочие субсидии бюджетам сельских послений</t>
  </si>
  <si>
    <t>Приложение №1  к  решению Совета народных депутатов муниципального образования " Дондуковское сельское поселение"  от «____»_________ 2022 г. №_____               Приложение №1 к решению Совета народных депутатов муниципального образования "Дондуковское сельское поселение" от 24 декабря 2021 г. №19</t>
  </si>
  <si>
    <t>207 05030 10 0000 150</t>
  </si>
  <si>
    <t>207 00000 00 0000 000</t>
  </si>
  <si>
    <t>ПРОЧИЕ БЕЗВОЗМЕЗДНЫЕ ПОСТУПЛЕНИЯ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</si>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</sst>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[$-FC19]d\ mmmm\ yyyy\ &quot;г.&quot;"/>
  </numFmts>
  <fonts count="47"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>
      <alignment horizontal="left" wrapText="1" indent="1"/>
      <protection/>
    </xf>
    <xf numFmtId="0" fontId="2" fillId="0" borderId="2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wrapText="1"/>
    </xf>
    <xf numFmtId="174" fontId="6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 wrapText="1"/>
    </xf>
    <xf numFmtId="174" fontId="6" fillId="33" borderId="0" xfId="0" applyNumberFormat="1" applyFont="1" applyFill="1" applyBorder="1" applyAlignment="1">
      <alignment horizontal="center" wrapText="1"/>
    </xf>
    <xf numFmtId="174" fontId="7" fillId="0" borderId="0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vertical="center" wrapText="1"/>
    </xf>
    <xf numFmtId="17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174" fontId="6" fillId="0" borderId="12" xfId="0" applyNumberFormat="1" applyFont="1" applyBorder="1" applyAlignment="1">
      <alignment horizontal="center" wrapText="1"/>
    </xf>
    <xf numFmtId="175" fontId="6" fillId="0" borderId="12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74" fontId="6" fillId="0" borderId="12" xfId="0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174" fontId="3" fillId="0" borderId="12" xfId="0" applyNumberFormat="1" applyFont="1" applyBorder="1" applyAlignment="1">
      <alignment horizontal="center" wrapText="1"/>
    </xf>
    <xf numFmtId="175" fontId="3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4" fontId="6" fillId="33" borderId="12" xfId="0" applyNumberFormat="1" applyFont="1" applyFill="1" applyBorder="1" applyAlignment="1">
      <alignment horizontal="center" wrapText="1"/>
    </xf>
    <xf numFmtId="175" fontId="6" fillId="33" borderId="12" xfId="0" applyNumberFormat="1" applyFont="1" applyFill="1" applyBorder="1" applyAlignment="1">
      <alignment horizontal="center" wrapText="1"/>
    </xf>
    <xf numFmtId="174" fontId="3" fillId="33" borderId="12" xfId="0" applyNumberFormat="1" applyFont="1" applyFill="1" applyBorder="1" applyAlignment="1">
      <alignment horizontal="center" wrapText="1"/>
    </xf>
    <xf numFmtId="175" fontId="3" fillId="33" borderId="12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174" fontId="10" fillId="0" borderId="12" xfId="0" applyNumberFormat="1" applyFont="1" applyBorder="1" applyAlignment="1">
      <alignment horizontal="center" wrapText="1"/>
    </xf>
    <xf numFmtId="175" fontId="10" fillId="0" borderId="12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174" fontId="7" fillId="0" borderId="12" xfId="0" applyNumberFormat="1" applyFont="1" applyBorder="1" applyAlignment="1">
      <alignment horizontal="center" wrapText="1"/>
    </xf>
    <xf numFmtId="175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3" fontId="10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174" fontId="10" fillId="0" borderId="12" xfId="0" applyNumberFormat="1" applyFont="1" applyBorder="1" applyAlignment="1">
      <alignment horizontal="center" vertical="top" wrapText="1"/>
    </xf>
    <xf numFmtId="175" fontId="10" fillId="0" borderId="12" xfId="0" applyNumberFormat="1" applyFont="1" applyBorder="1" applyAlignment="1">
      <alignment horizontal="center" vertical="top" wrapText="1"/>
    </xf>
    <xf numFmtId="174" fontId="3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/>
    </xf>
    <xf numFmtId="174" fontId="45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wrapText="1"/>
    </xf>
    <xf numFmtId="174" fontId="46" fillId="0" borderId="12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174" fontId="45" fillId="0" borderId="12" xfId="0" applyNumberFormat="1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174" fontId="6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wrapText="1"/>
    </xf>
    <xf numFmtId="174" fontId="6" fillId="33" borderId="12" xfId="0" applyNumberFormat="1" applyFont="1" applyFill="1" applyBorder="1" applyAlignment="1">
      <alignment horizontal="center" wrapText="1"/>
    </xf>
    <xf numFmtId="175" fontId="6" fillId="33" borderId="12" xfId="0" applyNumberFormat="1" applyFont="1" applyFill="1" applyBorder="1" applyAlignment="1">
      <alignment horizontal="center" wrapText="1"/>
    </xf>
    <xf numFmtId="174" fontId="4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A42" sqref="A42:B42"/>
    </sheetView>
  </sheetViews>
  <sheetFormatPr defaultColWidth="9.140625" defaultRowHeight="12.75"/>
  <cols>
    <col min="1" max="1" width="24.8515625" style="0" customWidth="1"/>
    <col min="2" max="2" width="72.57421875" style="0" customWidth="1"/>
    <col min="3" max="3" width="0" style="0" hidden="1" customWidth="1"/>
    <col min="4" max="4" width="20.28125" style="0" hidden="1" customWidth="1"/>
    <col min="5" max="5" width="0.2890625" style="0" hidden="1" customWidth="1"/>
    <col min="6" max="6" width="9.28125" style="0" hidden="1" customWidth="1"/>
    <col min="7" max="7" width="15.7109375" style="0" customWidth="1"/>
    <col min="8" max="8" width="16.00390625" style="0" customWidth="1"/>
    <col min="9" max="9" width="22.421875" style="0" customWidth="1"/>
    <col min="10" max="10" width="14.140625" style="0" customWidth="1"/>
    <col min="11" max="11" width="37.57421875" style="0" customWidth="1"/>
  </cols>
  <sheetData>
    <row r="1" spans="1:11" ht="7.5" customHeight="1">
      <c r="A1" s="1"/>
      <c r="B1" s="1"/>
      <c r="C1" s="2" t="s">
        <v>0</v>
      </c>
      <c r="D1" s="2"/>
      <c r="E1" s="2" t="s">
        <v>1</v>
      </c>
      <c r="F1" s="2"/>
      <c r="G1" s="2"/>
      <c r="H1" s="2"/>
      <c r="I1" s="2"/>
      <c r="J1" s="2"/>
      <c r="K1" s="2"/>
    </row>
    <row r="2" spans="1:11" ht="90" customHeight="1">
      <c r="A2" s="3"/>
      <c r="B2" s="3"/>
      <c r="C2" s="4" t="s">
        <v>2</v>
      </c>
      <c r="D2" s="4"/>
      <c r="E2" s="4" t="s">
        <v>2</v>
      </c>
      <c r="F2" s="4"/>
      <c r="G2" s="4"/>
      <c r="H2" s="96" t="s">
        <v>79</v>
      </c>
      <c r="I2" s="96"/>
      <c r="J2" s="28"/>
      <c r="K2" s="5"/>
    </row>
    <row r="3" spans="1:11" ht="17.25" customHeight="1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6"/>
      <c r="K3" s="6"/>
    </row>
    <row r="4" spans="1:11" ht="17.25" customHeight="1">
      <c r="A4" s="7"/>
      <c r="B4" s="8"/>
      <c r="C4" s="4"/>
      <c r="D4" s="4"/>
      <c r="E4" s="9" t="s">
        <v>3</v>
      </c>
      <c r="F4" s="9" t="s">
        <v>3</v>
      </c>
      <c r="G4" s="9"/>
      <c r="H4" s="9"/>
      <c r="I4" s="9" t="s">
        <v>3</v>
      </c>
      <c r="J4" s="10"/>
      <c r="K4" s="10"/>
    </row>
    <row r="5" spans="1:11" ht="44.25" customHeight="1">
      <c r="A5" s="29" t="s">
        <v>4</v>
      </c>
      <c r="B5" s="30" t="s">
        <v>5</v>
      </c>
      <c r="C5" s="30" t="s">
        <v>6</v>
      </c>
      <c r="D5" s="30" t="s">
        <v>6</v>
      </c>
      <c r="E5" s="30" t="s">
        <v>6</v>
      </c>
      <c r="F5" s="30" t="s">
        <v>6</v>
      </c>
      <c r="G5" s="30" t="s">
        <v>6</v>
      </c>
      <c r="H5" s="30" t="s">
        <v>70</v>
      </c>
      <c r="I5" s="30" t="s">
        <v>71</v>
      </c>
      <c r="J5" s="11"/>
      <c r="K5" s="11"/>
    </row>
    <row r="6" spans="1:11" ht="16.5" customHeight="1">
      <c r="A6" s="31" t="s">
        <v>52</v>
      </c>
      <c r="B6" s="32" t="s">
        <v>7</v>
      </c>
      <c r="C6" s="33" t="e">
        <f>C7+C22</f>
        <v>#REF!</v>
      </c>
      <c r="D6" s="33" t="e">
        <f>D7+D22</f>
        <v>#REF!</v>
      </c>
      <c r="E6" s="34" t="e">
        <f>E7+E22</f>
        <v>#REF!</v>
      </c>
      <c r="F6" s="34" t="e">
        <f>F7+F22</f>
        <v>#REF!</v>
      </c>
      <c r="G6" s="33">
        <f aca="true" t="shared" si="0" ref="G6:G38">I6</f>
        <v>15881.4</v>
      </c>
      <c r="H6" s="35"/>
      <c r="I6" s="33">
        <v>15881.4</v>
      </c>
      <c r="J6" s="12"/>
      <c r="K6" s="12"/>
    </row>
    <row r="7" spans="1:11" ht="18" customHeight="1">
      <c r="A7" s="30"/>
      <c r="B7" s="32" t="s">
        <v>8</v>
      </c>
      <c r="C7" s="33" t="e">
        <f>C8+C15+C17+C20+C10</f>
        <v>#REF!</v>
      </c>
      <c r="D7" s="33" t="e">
        <f>D8+D15+D17+D20+D10</f>
        <v>#REF!</v>
      </c>
      <c r="E7" s="34" t="e">
        <f>E8+E15+E17+E20+E10</f>
        <v>#REF!</v>
      </c>
      <c r="F7" s="34" t="e">
        <f>F8+F15+F17+F20+F10</f>
        <v>#REF!</v>
      </c>
      <c r="G7" s="33">
        <f t="shared" si="0"/>
        <v>14757.3</v>
      </c>
      <c r="H7" s="36"/>
      <c r="I7" s="33">
        <v>14757.3</v>
      </c>
      <c r="J7" s="12"/>
      <c r="K7" s="12"/>
    </row>
    <row r="8" spans="1:11" ht="15.75" customHeight="1">
      <c r="A8" s="31" t="s">
        <v>35</v>
      </c>
      <c r="B8" s="37" t="s">
        <v>9</v>
      </c>
      <c r="C8" s="38">
        <f>C9</f>
        <v>38633</v>
      </c>
      <c r="D8" s="38">
        <f>D9</f>
        <v>1967</v>
      </c>
      <c r="E8" s="39">
        <f>E9</f>
        <v>40600</v>
      </c>
      <c r="F8" s="39">
        <f>F9</f>
        <v>0</v>
      </c>
      <c r="G8" s="38">
        <f t="shared" si="0"/>
        <v>4628.2</v>
      </c>
      <c r="H8" s="40"/>
      <c r="I8" s="38">
        <v>4628.2</v>
      </c>
      <c r="J8" s="13"/>
      <c r="K8" s="13"/>
    </row>
    <row r="9" spans="1:11" ht="17.25" customHeight="1">
      <c r="A9" s="41" t="s">
        <v>36</v>
      </c>
      <c r="B9" s="42" t="s">
        <v>10</v>
      </c>
      <c r="C9" s="43">
        <v>38633</v>
      </c>
      <c r="D9" s="43">
        <v>1967</v>
      </c>
      <c r="E9" s="44">
        <f>D9+C9</f>
        <v>40600</v>
      </c>
      <c r="F9" s="44">
        <v>0</v>
      </c>
      <c r="G9" s="43">
        <f t="shared" si="0"/>
        <v>4628.2</v>
      </c>
      <c r="H9" s="45"/>
      <c r="I9" s="43">
        <v>4628.2</v>
      </c>
      <c r="J9" s="14"/>
      <c r="K9" s="14"/>
    </row>
    <row r="10" spans="1:11" ht="29.25" customHeight="1">
      <c r="A10" s="31" t="s">
        <v>37</v>
      </c>
      <c r="B10" s="46" t="s">
        <v>11</v>
      </c>
      <c r="C10" s="47">
        <f>C11+C12+C13+C14</f>
        <v>113.161</v>
      </c>
      <c r="D10" s="47">
        <f>D11+D12+D13+D14</f>
        <v>0</v>
      </c>
      <c r="E10" s="48">
        <f>E11+E12+E13+E14</f>
        <v>113.161</v>
      </c>
      <c r="F10" s="48">
        <f>F11+F12+F13+F14</f>
        <v>0</v>
      </c>
      <c r="G10" s="47">
        <f t="shared" si="0"/>
        <v>2897.4</v>
      </c>
      <c r="H10" s="48"/>
      <c r="I10" s="47">
        <v>2897.4</v>
      </c>
      <c r="J10" s="15"/>
      <c r="K10" s="15"/>
    </row>
    <row r="11" spans="1:11" ht="62.25" customHeight="1">
      <c r="A11" s="41" t="s">
        <v>38</v>
      </c>
      <c r="B11" s="42" t="s">
        <v>12</v>
      </c>
      <c r="C11" s="49">
        <v>40.152</v>
      </c>
      <c r="D11" s="49">
        <v>0</v>
      </c>
      <c r="E11" s="50">
        <v>40.152</v>
      </c>
      <c r="F11" s="50">
        <v>0</v>
      </c>
      <c r="G11" s="43">
        <f t="shared" si="0"/>
        <v>1360.6</v>
      </c>
      <c r="H11" s="50"/>
      <c r="I11" s="43">
        <v>1360.6</v>
      </c>
      <c r="J11" s="14"/>
      <c r="K11" s="14"/>
    </row>
    <row r="12" spans="1:11" ht="83.25" customHeight="1">
      <c r="A12" s="41" t="s">
        <v>39</v>
      </c>
      <c r="B12" s="42" t="s">
        <v>13</v>
      </c>
      <c r="C12" s="49">
        <v>0.609</v>
      </c>
      <c r="D12" s="49">
        <v>0</v>
      </c>
      <c r="E12" s="50">
        <v>0.609</v>
      </c>
      <c r="F12" s="50">
        <v>0</v>
      </c>
      <c r="G12" s="43">
        <f t="shared" si="0"/>
        <v>8.5</v>
      </c>
      <c r="H12" s="50"/>
      <c r="I12" s="43">
        <v>8.5</v>
      </c>
      <c r="J12" s="14"/>
      <c r="K12" s="14"/>
    </row>
    <row r="13" spans="1:11" ht="61.5" customHeight="1">
      <c r="A13" s="41" t="s">
        <v>40</v>
      </c>
      <c r="B13" s="42" t="s">
        <v>14</v>
      </c>
      <c r="C13" s="49">
        <v>87.638</v>
      </c>
      <c r="D13" s="49">
        <v>0</v>
      </c>
      <c r="E13" s="50">
        <v>87.638</v>
      </c>
      <c r="F13" s="50">
        <v>0</v>
      </c>
      <c r="G13" s="43">
        <f t="shared" si="0"/>
        <v>1755.7</v>
      </c>
      <c r="H13" s="50"/>
      <c r="I13" s="43">
        <v>1755.7</v>
      </c>
      <c r="J13" s="14"/>
      <c r="K13" s="14"/>
    </row>
    <row r="14" spans="1:11" ht="60" customHeight="1">
      <c r="A14" s="41" t="s">
        <v>41</v>
      </c>
      <c r="B14" s="42" t="s">
        <v>15</v>
      </c>
      <c r="C14" s="49">
        <v>-15.238</v>
      </c>
      <c r="D14" s="49">
        <v>0</v>
      </c>
      <c r="E14" s="50">
        <v>-15.238</v>
      </c>
      <c r="F14" s="50">
        <v>0</v>
      </c>
      <c r="G14" s="43">
        <f t="shared" si="0"/>
        <v>-227.4</v>
      </c>
      <c r="H14" s="50"/>
      <c r="I14" s="43">
        <v>-227.4</v>
      </c>
      <c r="J14" s="14"/>
      <c r="K14" s="14"/>
    </row>
    <row r="15" spans="1:11" ht="20.25" customHeight="1">
      <c r="A15" s="31" t="s">
        <v>42</v>
      </c>
      <c r="B15" s="37" t="s">
        <v>16</v>
      </c>
      <c r="C15" s="33" t="e">
        <f>#REF!+#REF!+C16+#REF!</f>
        <v>#REF!</v>
      </c>
      <c r="D15" s="33" t="e">
        <f>#REF!+#REF!+D16+#REF!</f>
        <v>#REF!</v>
      </c>
      <c r="E15" s="34" t="e">
        <f>#REF!+#REF!+E16+#REF!</f>
        <v>#REF!</v>
      </c>
      <c r="F15" s="34" t="e">
        <f>#REF!+#REF!+F16+#REF!</f>
        <v>#REF!</v>
      </c>
      <c r="G15" s="33">
        <f t="shared" si="0"/>
        <v>3389.7</v>
      </c>
      <c r="H15" s="35"/>
      <c r="I15" s="33">
        <v>3389.7</v>
      </c>
      <c r="J15" s="12"/>
      <c r="K15" s="12"/>
    </row>
    <row r="16" spans="1:11" ht="20.25" customHeight="1">
      <c r="A16" s="41" t="s">
        <v>43</v>
      </c>
      <c r="B16" s="51" t="s">
        <v>17</v>
      </c>
      <c r="C16" s="52">
        <v>13571.8</v>
      </c>
      <c r="D16" s="52">
        <v>1396.7</v>
      </c>
      <c r="E16" s="53">
        <f>C16+D16</f>
        <v>14968.5</v>
      </c>
      <c r="F16" s="53">
        <v>0</v>
      </c>
      <c r="G16" s="43">
        <f t="shared" si="0"/>
        <v>3389.7</v>
      </c>
      <c r="H16" s="54"/>
      <c r="I16" s="43">
        <v>3389.7</v>
      </c>
      <c r="J16" s="14"/>
      <c r="K16" s="14"/>
    </row>
    <row r="17" spans="1:11" ht="19.5" customHeight="1">
      <c r="A17" s="31" t="s">
        <v>44</v>
      </c>
      <c r="B17" s="37" t="s">
        <v>18</v>
      </c>
      <c r="C17" s="33">
        <f>C18</f>
        <v>13331.6</v>
      </c>
      <c r="D17" s="33">
        <f>D18</f>
        <v>132.4</v>
      </c>
      <c r="E17" s="34">
        <f>E18</f>
        <v>13464</v>
      </c>
      <c r="F17" s="34">
        <f>F18</f>
        <v>0</v>
      </c>
      <c r="G17" s="33">
        <f t="shared" si="0"/>
        <v>3827</v>
      </c>
      <c r="H17" s="34"/>
      <c r="I17" s="33">
        <v>3827</v>
      </c>
      <c r="J17" s="12"/>
      <c r="K17" s="12"/>
    </row>
    <row r="18" spans="1:11" ht="34.5" customHeight="1">
      <c r="A18" s="41" t="s">
        <v>45</v>
      </c>
      <c r="B18" s="42" t="s">
        <v>34</v>
      </c>
      <c r="C18" s="43">
        <v>13331.6</v>
      </c>
      <c r="D18" s="43">
        <v>132.4</v>
      </c>
      <c r="E18" s="44">
        <f>C18+D18</f>
        <v>13464</v>
      </c>
      <c r="F18" s="44">
        <v>0</v>
      </c>
      <c r="G18" s="43">
        <f t="shared" si="0"/>
        <v>576.7</v>
      </c>
      <c r="H18" s="44"/>
      <c r="I18" s="43">
        <v>576.7</v>
      </c>
      <c r="J18" s="14"/>
      <c r="K18" s="14"/>
    </row>
    <row r="19" spans="1:11" ht="18" customHeight="1">
      <c r="A19" s="41" t="s">
        <v>46</v>
      </c>
      <c r="B19" s="42" t="s">
        <v>19</v>
      </c>
      <c r="C19" s="43"/>
      <c r="D19" s="43"/>
      <c r="E19" s="44"/>
      <c r="F19" s="44"/>
      <c r="G19" s="43">
        <f t="shared" si="0"/>
        <v>3250.3</v>
      </c>
      <c r="H19" s="44"/>
      <c r="I19" s="43">
        <v>3250.3</v>
      </c>
      <c r="J19" s="14"/>
      <c r="K19" s="14"/>
    </row>
    <row r="20" spans="1:11" ht="17.25" customHeight="1">
      <c r="A20" s="31" t="s">
        <v>47</v>
      </c>
      <c r="B20" s="37" t="s">
        <v>20</v>
      </c>
      <c r="C20" s="33" t="e">
        <f>C21+#REF!</f>
        <v>#REF!</v>
      </c>
      <c r="D20" s="33" t="e">
        <f>D21+#REF!</f>
        <v>#REF!</v>
      </c>
      <c r="E20" s="34" t="e">
        <f>E21+#REF!</f>
        <v>#REF!</v>
      </c>
      <c r="F20" s="34" t="e">
        <f>F21+#REF!</f>
        <v>#REF!</v>
      </c>
      <c r="G20" s="33">
        <f t="shared" si="0"/>
        <v>15</v>
      </c>
      <c r="H20" s="34"/>
      <c r="I20" s="33">
        <v>15</v>
      </c>
      <c r="J20" s="12"/>
      <c r="K20" s="12"/>
    </row>
    <row r="21" spans="1:11" ht="31.5" customHeight="1">
      <c r="A21" s="41" t="s">
        <v>48</v>
      </c>
      <c r="B21" s="55" t="s">
        <v>50</v>
      </c>
      <c r="C21" s="52">
        <v>2400</v>
      </c>
      <c r="D21" s="52">
        <v>441.1</v>
      </c>
      <c r="E21" s="53">
        <f>C21+D21</f>
        <v>2841.1</v>
      </c>
      <c r="F21" s="53">
        <v>0</v>
      </c>
      <c r="G21" s="43">
        <f t="shared" si="0"/>
        <v>15</v>
      </c>
      <c r="H21" s="53"/>
      <c r="I21" s="43">
        <v>15</v>
      </c>
      <c r="J21" s="14"/>
      <c r="K21" s="14"/>
    </row>
    <row r="22" spans="1:11" ht="20.25" customHeight="1">
      <c r="A22" s="41"/>
      <c r="B22" s="56" t="s">
        <v>21</v>
      </c>
      <c r="C22" s="57" t="e">
        <f>#REF!+#REF!+#REF!+#REF!+#REF!</f>
        <v>#REF!</v>
      </c>
      <c r="D22" s="57" t="e">
        <f>#REF!+#REF!+#REF!+#REF!+#REF!</f>
        <v>#REF!</v>
      </c>
      <c r="E22" s="58" t="e">
        <f>#REF!+#REF!+#REF!+#REF!+#REF!</f>
        <v>#REF!</v>
      </c>
      <c r="F22" s="58" t="e">
        <f>#REF!+#REF!+#REF!+#REF!+#REF!</f>
        <v>#REF!</v>
      </c>
      <c r="G22" s="57">
        <f t="shared" si="0"/>
        <v>1124.1</v>
      </c>
      <c r="H22" s="59"/>
      <c r="I22" s="57">
        <v>1124.1</v>
      </c>
      <c r="J22" s="16"/>
      <c r="K22" s="16"/>
    </row>
    <row r="23" spans="1:11" ht="28.5" customHeight="1">
      <c r="A23" s="60" t="s">
        <v>49</v>
      </c>
      <c r="B23" s="56" t="s">
        <v>32</v>
      </c>
      <c r="C23" s="52"/>
      <c r="D23" s="52"/>
      <c r="E23" s="53"/>
      <c r="F23" s="53"/>
      <c r="G23" s="33">
        <f t="shared" si="0"/>
        <v>800</v>
      </c>
      <c r="H23" s="53"/>
      <c r="I23" s="33">
        <v>800</v>
      </c>
      <c r="J23" s="14"/>
      <c r="K23" s="14"/>
    </row>
    <row r="24" spans="1:11" ht="30" customHeight="1">
      <c r="A24" s="61" t="s">
        <v>53</v>
      </c>
      <c r="B24" s="51" t="s">
        <v>33</v>
      </c>
      <c r="C24" s="52"/>
      <c r="D24" s="52"/>
      <c r="E24" s="53"/>
      <c r="F24" s="53"/>
      <c r="G24" s="43">
        <f t="shared" si="0"/>
        <v>800</v>
      </c>
      <c r="H24" s="53"/>
      <c r="I24" s="43">
        <v>800</v>
      </c>
      <c r="J24" s="14"/>
      <c r="K24" s="14"/>
    </row>
    <row r="25" spans="1:11" ht="25.5" customHeight="1">
      <c r="A25" s="60" t="s">
        <v>72</v>
      </c>
      <c r="B25" s="62" t="s">
        <v>67</v>
      </c>
      <c r="C25" s="57"/>
      <c r="D25" s="57"/>
      <c r="E25" s="58"/>
      <c r="F25" s="58"/>
      <c r="G25" s="63">
        <f t="shared" si="0"/>
        <v>3</v>
      </c>
      <c r="H25" s="58"/>
      <c r="I25" s="63">
        <v>3</v>
      </c>
      <c r="J25" s="14"/>
      <c r="K25" s="14"/>
    </row>
    <row r="26" spans="1:11" ht="63" customHeight="1">
      <c r="A26" s="64" t="s">
        <v>68</v>
      </c>
      <c r="B26" s="51" t="s">
        <v>69</v>
      </c>
      <c r="C26" s="52"/>
      <c r="D26" s="52"/>
      <c r="E26" s="53"/>
      <c r="F26" s="53"/>
      <c r="G26" s="65">
        <f t="shared" si="0"/>
        <v>3</v>
      </c>
      <c r="H26" s="53"/>
      <c r="I26" s="65">
        <v>3</v>
      </c>
      <c r="J26" s="14"/>
      <c r="K26" s="14"/>
    </row>
    <row r="27" spans="1:11" ht="21" customHeight="1">
      <c r="A27" s="66" t="s">
        <v>73</v>
      </c>
      <c r="B27" s="67" t="s">
        <v>74</v>
      </c>
      <c r="C27" s="57"/>
      <c r="D27" s="57"/>
      <c r="E27" s="58"/>
      <c r="F27" s="58"/>
      <c r="G27" s="63">
        <f t="shared" si="0"/>
        <v>321.1</v>
      </c>
      <c r="H27" s="59"/>
      <c r="I27" s="63">
        <v>321.1</v>
      </c>
      <c r="J27" s="14"/>
      <c r="K27" s="14"/>
    </row>
    <row r="28" spans="1:11" ht="19.5" customHeight="1">
      <c r="A28" s="68" t="s">
        <v>75</v>
      </c>
      <c r="B28" s="69" t="s">
        <v>76</v>
      </c>
      <c r="C28" s="70"/>
      <c r="D28" s="70"/>
      <c r="E28" s="71"/>
      <c r="F28" s="71"/>
      <c r="G28" s="72">
        <f t="shared" si="0"/>
        <v>321.1</v>
      </c>
      <c r="H28" s="73"/>
      <c r="I28" s="72">
        <v>321.1</v>
      </c>
      <c r="J28" s="14"/>
      <c r="K28" s="14"/>
    </row>
    <row r="29" spans="1:11" s="17" customFormat="1" ht="19.5" customHeight="1">
      <c r="A29" s="74" t="s">
        <v>54</v>
      </c>
      <c r="B29" s="75" t="s">
        <v>22</v>
      </c>
      <c r="C29" s="47" t="e">
        <f>C31+C36+#REF!</f>
        <v>#REF!</v>
      </c>
      <c r="D29" s="47" t="e">
        <f>D31+D36+#REF!+#REF!</f>
        <v>#REF!</v>
      </c>
      <c r="E29" s="48" t="e">
        <f>E31+E36+#REF!+#REF!</f>
        <v>#REF!</v>
      </c>
      <c r="F29" s="48" t="e">
        <f>F31+F36+#REF!+#REF!</f>
        <v>#REF!</v>
      </c>
      <c r="G29" s="76">
        <v>5519</v>
      </c>
      <c r="H29" s="99">
        <v>170</v>
      </c>
      <c r="I29" s="76">
        <v>5689</v>
      </c>
      <c r="J29" s="15"/>
      <c r="K29" s="15"/>
    </row>
    <row r="30" spans="1:11" s="18" customFormat="1" ht="36" customHeight="1">
      <c r="A30" s="74" t="s">
        <v>55</v>
      </c>
      <c r="B30" s="78" t="s">
        <v>23</v>
      </c>
      <c r="C30" s="47" t="e">
        <f>C31+C36+#REF!</f>
        <v>#REF!</v>
      </c>
      <c r="D30" s="47" t="e">
        <f>D31+D36+#REF!+#REF!</f>
        <v>#REF!</v>
      </c>
      <c r="E30" s="48" t="e">
        <f>E31+E36+#REF!+#REF!</f>
        <v>#REF!</v>
      </c>
      <c r="F30" s="48" t="e">
        <f>F31+F36+#REF!+#REF!</f>
        <v>#REF!</v>
      </c>
      <c r="G30" s="76">
        <f t="shared" si="0"/>
        <v>4606.6</v>
      </c>
      <c r="H30" s="77"/>
      <c r="I30" s="76">
        <v>4606.6</v>
      </c>
      <c r="J30" s="15"/>
      <c r="K30" s="15"/>
    </row>
    <row r="31" spans="1:11" s="18" customFormat="1" ht="33.75" customHeight="1">
      <c r="A31" s="74" t="s">
        <v>56</v>
      </c>
      <c r="B31" s="78" t="s">
        <v>24</v>
      </c>
      <c r="C31" s="47" t="e">
        <f>C32+#REF!</f>
        <v>#REF!</v>
      </c>
      <c r="D31" s="47" t="e">
        <f>D32+#REF!</f>
        <v>#REF!</v>
      </c>
      <c r="E31" s="48" t="e">
        <f>E32+#REF!</f>
        <v>#REF!</v>
      </c>
      <c r="F31" s="48" t="e">
        <f>F32+#REF!</f>
        <v>#REF!</v>
      </c>
      <c r="G31" s="76">
        <f t="shared" si="0"/>
        <v>1297</v>
      </c>
      <c r="H31" s="48"/>
      <c r="I31" s="76">
        <v>1297</v>
      </c>
      <c r="J31" s="15"/>
      <c r="K31" s="15"/>
    </row>
    <row r="32" spans="1:11" s="18" customFormat="1" ht="29.25" customHeight="1">
      <c r="A32" s="79" t="s">
        <v>57</v>
      </c>
      <c r="B32" s="80" t="s">
        <v>25</v>
      </c>
      <c r="C32" s="49">
        <v>102671</v>
      </c>
      <c r="D32" s="49">
        <v>0</v>
      </c>
      <c r="E32" s="50">
        <v>102671</v>
      </c>
      <c r="F32" s="50">
        <v>0</v>
      </c>
      <c r="G32" s="81">
        <f t="shared" si="0"/>
        <v>1297</v>
      </c>
      <c r="H32" s="50"/>
      <c r="I32" s="81">
        <v>1297</v>
      </c>
      <c r="J32" s="14"/>
      <c r="K32" s="14"/>
    </row>
    <row r="33" spans="1:11" s="18" customFormat="1" ht="33.75" customHeight="1">
      <c r="A33" s="74" t="s">
        <v>64</v>
      </c>
      <c r="B33" s="82" t="s">
        <v>60</v>
      </c>
      <c r="C33" s="49"/>
      <c r="D33" s="49"/>
      <c r="E33" s="50"/>
      <c r="F33" s="50"/>
      <c r="G33" s="83">
        <f t="shared" si="0"/>
        <v>3942.7</v>
      </c>
      <c r="H33" s="77"/>
      <c r="I33" s="83">
        <v>3942.7</v>
      </c>
      <c r="J33" s="14"/>
      <c r="K33" s="14"/>
    </row>
    <row r="34" spans="1:11" s="18" customFormat="1" ht="39.75" customHeight="1">
      <c r="A34" s="79" t="s">
        <v>62</v>
      </c>
      <c r="B34" s="80" t="s">
        <v>63</v>
      </c>
      <c r="C34" s="49"/>
      <c r="D34" s="49"/>
      <c r="E34" s="50"/>
      <c r="F34" s="50"/>
      <c r="G34" s="81">
        <f t="shared" si="0"/>
        <v>3030.3</v>
      </c>
      <c r="H34" s="50"/>
      <c r="I34" s="81">
        <v>3030.3</v>
      </c>
      <c r="J34" s="14"/>
      <c r="K34" s="14"/>
    </row>
    <row r="35" spans="1:11" s="18" customFormat="1" ht="24" customHeight="1">
      <c r="A35" s="79" t="s">
        <v>77</v>
      </c>
      <c r="B35" s="80" t="s">
        <v>78</v>
      </c>
      <c r="C35" s="49"/>
      <c r="D35" s="49"/>
      <c r="E35" s="50"/>
      <c r="F35" s="50"/>
      <c r="G35" s="81">
        <f t="shared" si="0"/>
        <v>912.4</v>
      </c>
      <c r="H35" s="84"/>
      <c r="I35" s="81">
        <v>912.4</v>
      </c>
      <c r="J35" s="14"/>
      <c r="K35" s="14"/>
    </row>
    <row r="36" spans="1:11" s="18" customFormat="1" ht="35.25" customHeight="1">
      <c r="A36" s="74" t="s">
        <v>58</v>
      </c>
      <c r="B36" s="82" t="s">
        <v>26</v>
      </c>
      <c r="C36" s="47">
        <f>SUM(C37:C38)</f>
        <v>191973.6</v>
      </c>
      <c r="D36" s="47">
        <f>SUM(D37:D38)</f>
        <v>0</v>
      </c>
      <c r="E36" s="48">
        <f>SUM(E37:E38)</f>
        <v>191973.6</v>
      </c>
      <c r="F36" s="48">
        <f>SUM(F37:F38)</f>
        <v>3576</v>
      </c>
      <c r="G36" s="76">
        <f t="shared" si="0"/>
        <v>279.3</v>
      </c>
      <c r="H36" s="48"/>
      <c r="I36" s="76">
        <v>279.3</v>
      </c>
      <c r="J36" s="15"/>
      <c r="K36" s="15"/>
    </row>
    <row r="37" spans="1:11" s="18" customFormat="1" ht="40.5" customHeight="1">
      <c r="A37" s="85" t="s">
        <v>61</v>
      </c>
      <c r="B37" s="80" t="s">
        <v>65</v>
      </c>
      <c r="C37" s="49">
        <f>20+374+346+7272.6+232.8+321+104.7+5+39437+140963+2285.9</f>
        <v>191362</v>
      </c>
      <c r="D37" s="49">
        <v>0</v>
      </c>
      <c r="E37" s="50">
        <f>20+374+346+7272.6+232.8+321+104.7+5+39437+140963+2285.9</f>
        <v>191362</v>
      </c>
      <c r="F37" s="50">
        <v>3576</v>
      </c>
      <c r="G37" s="81">
        <f t="shared" si="0"/>
        <v>33</v>
      </c>
      <c r="H37" s="50"/>
      <c r="I37" s="81">
        <v>33</v>
      </c>
      <c r="J37" s="14"/>
      <c r="K37" s="14"/>
    </row>
    <row r="38" spans="1:11" s="18" customFormat="1" ht="36" customHeight="1">
      <c r="A38" s="79" t="s">
        <v>59</v>
      </c>
      <c r="B38" s="80" t="s">
        <v>27</v>
      </c>
      <c r="C38" s="49">
        <v>611.6</v>
      </c>
      <c r="D38" s="49">
        <v>0</v>
      </c>
      <c r="E38" s="50">
        <v>611.6</v>
      </c>
      <c r="F38" s="50">
        <v>0</v>
      </c>
      <c r="G38" s="81">
        <f t="shared" si="0"/>
        <v>246.3</v>
      </c>
      <c r="H38" s="50"/>
      <c r="I38" s="81">
        <v>246.3</v>
      </c>
      <c r="J38" s="14"/>
      <c r="K38" s="14"/>
    </row>
    <row r="39" spans="1:11" s="18" customFormat="1" ht="16.5" customHeight="1">
      <c r="A39" s="89" t="s">
        <v>81</v>
      </c>
      <c r="B39" s="90" t="s">
        <v>82</v>
      </c>
      <c r="C39" s="91"/>
      <c r="D39" s="91"/>
      <c r="E39" s="92"/>
      <c r="F39" s="92"/>
      <c r="G39" s="93">
        <v>0</v>
      </c>
      <c r="H39" s="97">
        <v>170</v>
      </c>
      <c r="I39" s="93">
        <v>170</v>
      </c>
      <c r="J39" s="14"/>
      <c r="K39" s="14"/>
    </row>
    <row r="40" spans="1:11" s="18" customFormat="1" ht="18" customHeight="1">
      <c r="A40" s="79" t="s">
        <v>80</v>
      </c>
      <c r="B40" s="80" t="s">
        <v>83</v>
      </c>
      <c r="C40" s="49"/>
      <c r="D40" s="49"/>
      <c r="E40" s="50"/>
      <c r="F40" s="50"/>
      <c r="G40" s="81">
        <v>0</v>
      </c>
      <c r="H40" s="98">
        <v>170</v>
      </c>
      <c r="I40" s="81">
        <v>170</v>
      </c>
      <c r="J40" s="14"/>
      <c r="K40" s="14"/>
    </row>
    <row r="41" spans="1:11" ht="15.75">
      <c r="A41" s="86"/>
      <c r="B41" s="32" t="s">
        <v>28</v>
      </c>
      <c r="C41" s="33" t="e">
        <f>C6+C29</f>
        <v>#REF!</v>
      </c>
      <c r="D41" s="33" t="e">
        <f>D6+D29</f>
        <v>#REF!</v>
      </c>
      <c r="E41" s="34" t="e">
        <f>E6+E29</f>
        <v>#REF!</v>
      </c>
      <c r="F41" s="34" t="e">
        <f>F6+F29</f>
        <v>#REF!</v>
      </c>
      <c r="G41" s="83">
        <v>21400.4</v>
      </c>
      <c r="H41" s="36">
        <v>170</v>
      </c>
      <c r="I41" s="83">
        <v>21570.4</v>
      </c>
      <c r="J41" s="12"/>
      <c r="K41" s="12"/>
    </row>
    <row r="42" spans="1:11" ht="27.75" customHeight="1">
      <c r="A42" s="95" t="s">
        <v>29</v>
      </c>
      <c r="B42" s="95"/>
      <c r="C42" s="87"/>
      <c r="D42" s="87"/>
      <c r="E42" s="87"/>
      <c r="F42" s="87"/>
      <c r="G42" s="87"/>
      <c r="H42" s="87"/>
      <c r="I42" s="88" t="s">
        <v>51</v>
      </c>
      <c r="J42" s="19"/>
      <c r="K42" s="19"/>
    </row>
    <row r="43" spans="1:11" ht="12" customHeight="1">
      <c r="A43" s="24"/>
      <c r="B43" s="24"/>
      <c r="C43" s="25"/>
      <c r="D43" s="25"/>
      <c r="E43" s="25"/>
      <c r="F43" s="25"/>
      <c r="G43" s="25"/>
      <c r="H43" s="25"/>
      <c r="I43" s="25"/>
      <c r="J43" s="19"/>
      <c r="K43" s="19"/>
    </row>
    <row r="44" spans="1:11" ht="15.75">
      <c r="A44" s="26"/>
      <c r="B44" s="27"/>
      <c r="C44" s="27"/>
      <c r="D44" s="27"/>
      <c r="E44" s="27"/>
      <c r="F44" s="27"/>
      <c r="G44" s="27"/>
      <c r="H44" s="27"/>
      <c r="I44" s="27"/>
      <c r="J44" s="20"/>
      <c r="K44" s="20"/>
    </row>
    <row r="45" spans="1:11" ht="3.75" customHeight="1">
      <c r="A45" s="8"/>
      <c r="B45" s="8"/>
      <c r="C45" s="21" t="s">
        <v>30</v>
      </c>
      <c r="D45" s="21" t="s">
        <v>30</v>
      </c>
      <c r="E45" s="22" t="s">
        <v>31</v>
      </c>
      <c r="F45" s="22" t="s">
        <v>31</v>
      </c>
      <c r="G45" s="22"/>
      <c r="H45" s="22"/>
      <c r="I45" s="9"/>
      <c r="J45" s="23"/>
      <c r="K45" s="23"/>
    </row>
  </sheetData>
  <sheetProtection selectLockedCells="1" selectUnlockedCells="1"/>
  <mergeCells count="3">
    <mergeCell ref="A3:I3"/>
    <mergeCell ref="A42:B42"/>
    <mergeCell ref="H2:I2"/>
  </mergeCells>
  <printOptions/>
  <pageMargins left="0.7875" right="0.39375" top="0.39305555555555555" bottom="0.39375" header="0.19652777777777777" footer="0.5118055555555555"/>
  <pageSetup fitToHeight="2" fitToWidth="1" horizontalDpi="600" verticalDpi="600" orientation="portrait" paperSize="9" scale="60" r:id="rId1"/>
  <headerFooter alignWithMargins="0">
    <oddHeader>&amp;C&amp;"Arial Cyr,Обычный"Страница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2022-07-15T11:44:04Z</cp:lastPrinted>
  <dcterms:created xsi:type="dcterms:W3CDTF">2022-03-30T06:48:22Z</dcterms:created>
  <dcterms:modified xsi:type="dcterms:W3CDTF">2022-07-15T11:44:22Z</dcterms:modified>
  <cp:category/>
  <cp:version/>
  <cp:contentType/>
  <cp:contentStatus/>
</cp:coreProperties>
</file>